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影院查询统计报表" sheetId="1" r:id="rId1"/>
  </sheets>
  <definedNames>
    <definedName name="_xlnm.Print_Area" localSheetId="0">'影院查询统计报表'!$A$1:$O$20</definedName>
  </definedNames>
  <calcPr fullCalcOnLoad="1"/>
</workbook>
</file>

<file path=xl/sharedStrings.xml><?xml version="1.0" encoding="utf-8"?>
<sst xmlns="http://schemas.openxmlformats.org/spreadsheetml/2006/main" count="97" uniqueCount="69">
  <si>
    <t>淮南市2023年国家电影事业发展专项资金奖励放映国产片成绩达标影院资金分配表</t>
  </si>
  <si>
    <t>序号</t>
  </si>
  <si>
    <t>影院编码</t>
  </si>
  <si>
    <t>影院名称</t>
  </si>
  <si>
    <t>院线</t>
  </si>
  <si>
    <t>国产片时长</t>
  </si>
  <si>
    <t>国产片时长占比</t>
  </si>
  <si>
    <t>总票房（元）</t>
  </si>
  <si>
    <t>专资上缴率</t>
  </si>
  <si>
    <t>本期起止时间</t>
  </si>
  <si>
    <t>国产片总票房（元）</t>
  </si>
  <si>
    <t>国产片缴纳专资（元）票房的5%</t>
  </si>
  <si>
    <t>奖励金额上限（元）         国产片缴纳专资的40%</t>
  </si>
  <si>
    <t>应拨付总额（元）   奖励金额上限的19.3%</t>
  </si>
  <si>
    <t>应拨付总额   （万元）</t>
  </si>
  <si>
    <t>应拨付总额四舍五入（万元）</t>
  </si>
  <si>
    <t>34041601</t>
  </si>
  <si>
    <t>安徽省淮南市星轶影城</t>
  </si>
  <si>
    <t>上海联和电影院线公司</t>
  </si>
  <si>
    <t>74%</t>
  </si>
  <si>
    <t>2022.1.1-2022.12.31</t>
  </si>
  <si>
    <t>34040701</t>
  </si>
  <si>
    <t>淮南横店电影城东方店</t>
  </si>
  <si>
    <t>横店影视股份有限公司</t>
  </si>
  <si>
    <t>75%</t>
  </si>
  <si>
    <t>34041501</t>
  </si>
  <si>
    <t>安徽省淮南市万达影城（永安万达广场店）</t>
  </si>
  <si>
    <t>珠海横琴万达电影院线有限公司</t>
  </si>
  <si>
    <t>34041101</t>
  </si>
  <si>
    <t>安徽省淮南市耀莱成龙国际影城朝阳中路店</t>
  </si>
  <si>
    <t>34040201</t>
  </si>
  <si>
    <t>安徽省淮南市田家庵区横店电影城时代广场店</t>
  </si>
  <si>
    <t>34042001</t>
  </si>
  <si>
    <t>安徽省淮南市凤台县聚丰影城</t>
  </si>
  <si>
    <t>广东大地电影院线股份有限公司</t>
  </si>
  <si>
    <t>79%</t>
  </si>
  <si>
    <t>34041001</t>
  </si>
  <si>
    <t>安徽省淮南市寿县丁丁影城（时代广场店）</t>
  </si>
  <si>
    <t>北京红鲤鱼数字电影院线有限公司</t>
  </si>
  <si>
    <t>80%</t>
  </si>
  <si>
    <t>34040301</t>
  </si>
  <si>
    <t>淮南完美世界影城凤台店</t>
  </si>
  <si>
    <t>完美世界院线有限公司</t>
  </si>
  <si>
    <t>82%</t>
  </si>
  <si>
    <t>34041701</t>
  </si>
  <si>
    <t>安徽省淮南市帕加尼激光影城白马店</t>
  </si>
  <si>
    <t>世纪环球电影院线发展有限公司</t>
  </si>
  <si>
    <t>77%</t>
  </si>
  <si>
    <t>34041901</t>
  </si>
  <si>
    <t>安徽省淮南市寿县中影南方巨幕影城</t>
  </si>
  <si>
    <t>深圳市中影南方电影新干线有限公司</t>
  </si>
  <si>
    <t>34040901</t>
  </si>
  <si>
    <t>安徽省淮南市横店电影城谢家集店</t>
  </si>
  <si>
    <t>76%</t>
  </si>
  <si>
    <t>34041401</t>
  </si>
  <si>
    <t>安徽省淮南市潘集智泉影城</t>
  </si>
  <si>
    <t>78%</t>
  </si>
  <si>
    <t>34041801</t>
  </si>
  <si>
    <t>安徽省淮南市丁丁影城（中景润店）</t>
  </si>
  <si>
    <t>84%</t>
  </si>
  <si>
    <t>34041301</t>
  </si>
  <si>
    <t>安徽省淮南市幸福蓝海影城（饕街店）</t>
  </si>
  <si>
    <t>江苏幸福蓝海院线有限责任公司</t>
  </si>
  <si>
    <t>34043001</t>
  </si>
  <si>
    <t>安徽省淮南市寿县横店电影城</t>
  </si>
  <si>
    <t>34040801</t>
  </si>
  <si>
    <t>安徽省淮南市凤台青春影院</t>
  </si>
  <si>
    <t>广州金逸珠江电影院线有限公司</t>
  </si>
  <si>
    <t>合计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</si>
</sst>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 "/>
    <numFmt numFmtId="181" formatCode="0.0000_ "/>
  </numFmts>
  <fonts count="54">
    <font>
      <sz val="10"/>
      <name val="Arial"/>
      <family val="2"/>
    </font>
    <font>
      <sz val="11"/>
      <name val="宋体"/>
      <family val="0"/>
    </font>
    <font>
      <sz val="26"/>
      <color indexed="8"/>
      <name val="方正小标宋简体"/>
      <family val="0"/>
    </font>
    <font>
      <b/>
      <sz val="14"/>
      <name val="宋体"/>
      <family val="0"/>
    </font>
    <font>
      <sz val="14"/>
      <name val="Arial"/>
      <family val="2"/>
    </font>
    <font>
      <sz val="14"/>
      <name val="宋体"/>
      <family val="0"/>
    </font>
    <font>
      <sz val="12"/>
      <name val="宋体"/>
      <family val="0"/>
    </font>
    <font>
      <sz val="18"/>
      <color indexed="8"/>
      <name val="方正小标宋简体"/>
      <family val="0"/>
    </font>
    <font>
      <b/>
      <sz val="14"/>
      <color indexed="8"/>
      <name val="宋体"/>
      <family val="0"/>
    </font>
    <font>
      <b/>
      <sz val="8"/>
      <color indexed="8"/>
      <name val="宋体"/>
      <family val="0"/>
    </font>
    <font>
      <sz val="10"/>
      <name val="宋体"/>
      <family val="0"/>
    </font>
    <font>
      <sz val="11"/>
      <color indexed="8"/>
      <name val="宋体"/>
      <family val="0"/>
    </font>
    <font>
      <sz val="11"/>
      <color indexed="9"/>
      <name val="宋体"/>
      <family val="0"/>
    </font>
    <font>
      <u val="single"/>
      <sz val="11"/>
      <color indexed="20"/>
      <name val="宋体"/>
      <family val="0"/>
    </font>
    <font>
      <b/>
      <sz val="18"/>
      <color indexed="54"/>
      <name val="宋体"/>
      <family val="0"/>
    </font>
    <font>
      <u val="single"/>
      <sz val="11"/>
      <color indexed="12"/>
      <name val="宋体"/>
      <family val="0"/>
    </font>
    <font>
      <b/>
      <sz val="11"/>
      <color indexed="54"/>
      <name val="宋体"/>
      <family val="0"/>
    </font>
    <font>
      <b/>
      <sz val="11"/>
      <color indexed="8"/>
      <name val="宋体"/>
      <family val="0"/>
    </font>
    <font>
      <sz val="11"/>
      <color indexed="19"/>
      <name val="宋体"/>
      <family val="0"/>
    </font>
    <font>
      <b/>
      <sz val="11"/>
      <color indexed="9"/>
      <name val="宋体"/>
      <family val="0"/>
    </font>
    <font>
      <sz val="11"/>
      <color indexed="53"/>
      <name val="宋体"/>
      <family val="0"/>
    </font>
    <font>
      <sz val="11"/>
      <color indexed="16"/>
      <name val="宋体"/>
      <family val="0"/>
    </font>
    <font>
      <b/>
      <sz val="15"/>
      <color indexed="54"/>
      <name val="宋体"/>
      <family val="0"/>
    </font>
    <font>
      <i/>
      <sz val="11"/>
      <color indexed="23"/>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b/>
      <sz val="11"/>
      <color indexed="6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26"/>
      <color theme="1"/>
      <name val="方正小标宋简体"/>
      <family val="0"/>
    </font>
    <font>
      <sz val="18"/>
      <color theme="1"/>
      <name val="方正小标宋简体"/>
      <family val="0"/>
    </font>
    <font>
      <b/>
      <sz val="14"/>
      <color theme="1"/>
      <name val="Calibri"/>
      <family val="0"/>
    </font>
    <font>
      <b/>
      <sz val="8"/>
      <color theme="1"/>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theme="0"/>
        <bgColor indexed="64"/>
      </patternFill>
    </fill>
  </fills>
  <borders count="19">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color indexed="8"/>
      </left>
      <right style="thin">
        <color indexed="23"/>
      </right>
      <top style="thin">
        <color indexed="8"/>
      </top>
      <bottom style="thin">
        <color indexed="8"/>
      </bottom>
    </border>
    <border>
      <left style="thin">
        <color indexed="8"/>
      </left>
      <right style="thin">
        <color indexed="23"/>
      </right>
      <top style="thin">
        <color indexed="8"/>
      </top>
      <bottom/>
    </border>
    <border>
      <left style="thin"/>
      <right>
        <color indexed="63"/>
      </right>
      <top style="thin"/>
      <bottom style="thin"/>
    </border>
    <border>
      <left>
        <color indexed="63"/>
      </left>
      <right>
        <color indexed="63"/>
      </right>
      <top style="thin"/>
      <bottom style="thin"/>
    </border>
    <border>
      <left style="thin">
        <color indexed="8"/>
      </left>
      <right/>
      <top style="thin">
        <color indexed="8"/>
      </top>
      <bottom style="thin">
        <color indexed="8"/>
      </bottom>
    </border>
    <border>
      <left style="thin"/>
      <right style="thin"/>
      <top style="thin"/>
      <bottom style="thin"/>
    </border>
    <border>
      <left style="thin"/>
      <right style="thin"/>
      <top/>
      <bottom style="thin"/>
    </border>
    <border>
      <left style="thin">
        <color indexed="8"/>
      </left>
      <right/>
      <top style="thin">
        <color indexed="8"/>
      </top>
      <bottom/>
    </border>
    <border>
      <left style="thin"/>
      <right style="thin"/>
      <top style="thin"/>
      <bottom/>
    </border>
    <border>
      <left style="thin"/>
      <right style="thin"/>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1" fillId="3" borderId="0" applyNumberFormat="0" applyBorder="0" applyAlignment="0" applyProtection="0"/>
    <xf numFmtId="0" fontId="32" fillId="4" borderId="1" applyNumberFormat="0" applyAlignment="0" applyProtection="0"/>
    <xf numFmtId="0" fontId="33" fillId="5" borderId="2" applyNumberFormat="0" applyAlignment="0" applyProtection="0"/>
    <xf numFmtId="0" fontId="34" fillId="6" borderId="0" applyNumberFormat="0" applyBorder="0" applyAlignment="0" applyProtection="0"/>
    <xf numFmtId="0" fontId="35" fillId="0" borderId="3" applyNumberFormat="0" applyFill="0" applyAlignment="0" applyProtection="0"/>
    <xf numFmtId="0" fontId="36" fillId="0" borderId="0" applyNumberFormat="0" applyFill="0" applyBorder="0" applyAlignment="0" applyProtection="0"/>
    <xf numFmtId="0" fontId="37" fillId="0" borderId="3" applyNumberFormat="0" applyFill="0" applyAlignment="0" applyProtection="0"/>
    <xf numFmtId="0" fontId="31" fillId="7" borderId="0" applyNumberFormat="0" applyBorder="0" applyAlignment="0" applyProtection="0"/>
    <xf numFmtId="177" fontId="0" fillId="0" borderId="0" applyFont="0" applyFill="0" applyBorder="0" applyAlignment="0" applyProtection="0"/>
    <xf numFmtId="0" fontId="31" fillId="8" borderId="0" applyNumberFormat="0" applyBorder="0" applyAlignment="0" applyProtection="0"/>
    <xf numFmtId="0" fontId="38" fillId="0" borderId="0" applyNumberFormat="0" applyFill="0" applyBorder="0" applyAlignment="0" applyProtection="0"/>
    <xf numFmtId="0" fontId="30" fillId="9" borderId="0" applyNumberFormat="0" applyBorder="0" applyAlignment="0" applyProtection="0"/>
    <xf numFmtId="0" fontId="39" fillId="0" borderId="4" applyNumberFormat="0" applyFill="0" applyAlignment="0" applyProtection="0"/>
    <xf numFmtId="0" fontId="40" fillId="0" borderId="5" applyNumberFormat="0" applyFill="0" applyAlignment="0" applyProtection="0"/>
    <xf numFmtId="0" fontId="31" fillId="10"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176"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1" fillId="13" borderId="0" applyNumberFormat="0" applyBorder="0" applyAlignment="0" applyProtection="0"/>
    <xf numFmtId="0" fontId="43" fillId="0" borderId="6" applyNumberFormat="0" applyFill="0" applyAlignment="0" applyProtection="0"/>
    <xf numFmtId="0" fontId="39" fillId="0" borderId="0" applyNumberFormat="0" applyFill="0" applyBorder="0" applyAlignment="0" applyProtection="0"/>
    <xf numFmtId="0" fontId="31" fillId="14" borderId="0" applyNumberFormat="0" applyBorder="0" applyAlignment="0" applyProtection="0"/>
    <xf numFmtId="178" fontId="0" fillId="0" borderId="0" applyFont="0" applyFill="0" applyBorder="0" applyAlignment="0" applyProtection="0"/>
    <xf numFmtId="0" fontId="44" fillId="0" borderId="0" applyNumberFormat="0" applyFill="0" applyBorder="0" applyAlignment="0" applyProtection="0"/>
    <xf numFmtId="0" fontId="31" fillId="15" borderId="0" applyNumberFormat="0" applyBorder="0" applyAlignment="0" applyProtection="0"/>
    <xf numFmtId="0" fontId="45" fillId="16" borderId="7" applyNumberFormat="0" applyFont="0" applyAlignment="0" applyProtection="0"/>
    <xf numFmtId="0" fontId="30" fillId="17" borderId="0" applyNumberFormat="0" applyBorder="0" applyAlignment="0" applyProtection="0"/>
    <xf numFmtId="0" fontId="46" fillId="18" borderId="0" applyNumberFormat="0" applyBorder="0" applyAlignment="0" applyProtection="0"/>
    <xf numFmtId="0" fontId="31" fillId="19" borderId="0" applyNumberFormat="0" applyBorder="0" applyAlignment="0" applyProtection="0"/>
    <xf numFmtId="0" fontId="47" fillId="20" borderId="0" applyNumberFormat="0" applyBorder="0" applyAlignment="0" applyProtection="0"/>
    <xf numFmtId="0" fontId="48" fillId="4" borderId="8" applyNumberFormat="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9" fontId="0" fillId="0" borderId="0" applyFont="0" applyFill="0" applyBorder="0" applyAlignment="0" applyProtection="0"/>
    <xf numFmtId="0" fontId="30" fillId="26" borderId="0" applyNumberFormat="0" applyBorder="0" applyAlignment="0" applyProtection="0"/>
    <xf numFmtId="179" fontId="0" fillId="0" borderId="0" applyFont="0" applyFill="0" applyBorder="0" applyAlignment="0" applyProtection="0"/>
    <xf numFmtId="0" fontId="30" fillId="27" borderId="0" applyNumberFormat="0" applyBorder="0" applyAlignment="0" applyProtection="0"/>
    <xf numFmtId="0" fontId="31" fillId="28" borderId="0" applyNumberFormat="0" applyBorder="0" applyAlignment="0" applyProtection="0"/>
    <xf numFmtId="0" fontId="49" fillId="29" borderId="8" applyNumberFormat="0" applyAlignment="0" applyProtection="0"/>
    <xf numFmtId="0" fontId="31" fillId="30" borderId="0" applyNumberFormat="0" applyBorder="0" applyAlignment="0" applyProtection="0"/>
    <xf numFmtId="0" fontId="30" fillId="31" borderId="0" applyNumberFormat="0" applyBorder="0" applyAlignment="0" applyProtection="0"/>
    <xf numFmtId="0" fontId="31" fillId="32" borderId="0" applyNumberFormat="0" applyBorder="0" applyAlignment="0" applyProtection="0"/>
  </cellStyleXfs>
  <cellXfs count="35">
    <xf numFmtId="0" fontId="0" fillId="0" borderId="0" xfId="0" applyAlignment="1">
      <alignment/>
    </xf>
    <xf numFmtId="0" fontId="0" fillId="0" borderId="0" xfId="0" applyFill="1" applyAlignment="1">
      <alignment horizontal="center" vertical="center"/>
    </xf>
    <xf numFmtId="0" fontId="50" fillId="0" borderId="0" xfId="0" applyFont="1" applyFill="1" applyAlignment="1">
      <alignment horizontal="center" vertical="center"/>
    </xf>
    <xf numFmtId="0" fontId="3" fillId="0" borderId="9" xfId="0" applyFont="1" applyFill="1" applyBorder="1" applyAlignment="1">
      <alignment horizontal="center" vertical="center"/>
    </xf>
    <xf numFmtId="0" fontId="4"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1" fillId="0" borderId="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wrapText="1"/>
    </xf>
    <xf numFmtId="10" fontId="52" fillId="0" borderId="14" xfId="54"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10" fontId="5" fillId="33" borderId="15" xfId="54" applyNumberFormat="1"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0" fontId="5" fillId="33" borderId="18" xfId="54" applyNumberFormat="1" applyFont="1" applyFill="1" applyBorder="1" applyAlignment="1">
      <alignment horizontal="center" vertical="center"/>
    </xf>
    <xf numFmtId="0" fontId="52" fillId="33" borderId="14" xfId="0" applyFont="1" applyFill="1" applyBorder="1" applyAlignment="1">
      <alignment horizontal="center" vertical="center" wrapText="1"/>
    </xf>
    <xf numFmtId="180" fontId="52" fillId="33" borderId="14" xfId="0" applyNumberFormat="1" applyFont="1" applyFill="1" applyBorder="1" applyAlignment="1">
      <alignment horizontal="center" vertical="center" wrapText="1"/>
    </xf>
    <xf numFmtId="181" fontId="52" fillId="33" borderId="14"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4" fillId="0" borderId="17" xfId="0" applyFont="1" applyBorder="1" applyAlignment="1">
      <alignment horizontal="center" vertical="center"/>
    </xf>
    <xf numFmtId="0" fontId="51" fillId="0" borderId="0" xfId="0" applyFont="1" applyFill="1" applyBorder="1" applyAlignment="1">
      <alignment vertical="center"/>
    </xf>
    <xf numFmtId="180" fontId="52" fillId="0" borderId="14" xfId="0" applyNumberFormat="1" applyFont="1" applyFill="1" applyBorder="1" applyAlignment="1">
      <alignment horizontal="center" vertical="center" wrapText="1"/>
    </xf>
    <xf numFmtId="0" fontId="4" fillId="0" borderId="14"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xf>
    <xf numFmtId="0" fontId="0" fillId="0" borderId="0" xfId="0" applyBorder="1" applyAlignment="1">
      <alignment/>
    </xf>
    <xf numFmtId="0" fontId="53" fillId="33" borderId="0" xfId="0" applyFont="1" applyFill="1" applyBorder="1" applyAlignment="1">
      <alignment horizontal="center" vertical="center" wrapText="1"/>
    </xf>
    <xf numFmtId="0" fontId="10" fillId="33" borderId="0" xfId="0" applyFont="1" applyFill="1" applyBorder="1" applyAlignment="1">
      <alignment horizontal="center" vertical="center" wrapText="1"/>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V24"/>
  <sheetViews>
    <sheetView showGridLines="0" tabSelected="1" view="pageBreakPreview" zoomScale="70" zoomScaleNormal="70" zoomScaleSheetLayoutView="70" workbookViewId="0" topLeftCell="A1">
      <selection activeCell="U8" sqref="U8"/>
    </sheetView>
  </sheetViews>
  <sheetFormatPr defaultColWidth="9.140625" defaultRowHeight="12.75"/>
  <cols>
    <col min="1" max="1" width="4.8515625" style="0" customWidth="1"/>
    <col min="2" max="2" width="12.8515625" style="0" customWidth="1"/>
    <col min="3" max="3" width="30.57421875" style="0" customWidth="1"/>
    <col min="4" max="4" width="17.140625" style="0" customWidth="1"/>
    <col min="5" max="5" width="12.28125" style="0" customWidth="1"/>
    <col min="6" max="6" width="13.7109375" style="0" customWidth="1"/>
    <col min="7" max="7" width="14.421875" style="0" customWidth="1"/>
    <col min="8" max="8" width="12.8515625" style="0" customWidth="1"/>
    <col min="9" max="9" width="15.7109375" style="0" customWidth="1"/>
    <col min="10" max="10" width="20.7109375" style="0" customWidth="1"/>
    <col min="11" max="11" width="16.28125" style="0" customWidth="1"/>
    <col min="12" max="12" width="23.57421875" style="0" customWidth="1"/>
    <col min="13" max="13" width="20.57421875" style="0" customWidth="1"/>
    <col min="14" max="14" width="18.421875" style="0" customWidth="1"/>
    <col min="15" max="15" width="14.7109375" style="0" customWidth="1"/>
    <col min="19" max="19" width="22.8515625" style="0" customWidth="1"/>
  </cols>
  <sheetData>
    <row r="1" spans="1:19" ht="24">
      <c r="A1" s="2" t="s">
        <v>0</v>
      </c>
      <c r="B1" s="2"/>
      <c r="C1" s="2"/>
      <c r="D1" s="2"/>
      <c r="E1" s="2"/>
      <c r="F1" s="2"/>
      <c r="G1" s="2"/>
      <c r="H1" s="2"/>
      <c r="I1" s="2"/>
      <c r="J1" s="2"/>
      <c r="K1" s="2"/>
      <c r="L1" s="2"/>
      <c r="M1" s="2"/>
      <c r="N1" s="2"/>
      <c r="O1" s="2"/>
      <c r="P1" s="27"/>
      <c r="Q1" s="27"/>
      <c r="R1" s="27"/>
      <c r="S1" s="27"/>
    </row>
    <row r="2" spans="1:15" ht="12.75">
      <c r="A2" s="2"/>
      <c r="B2" s="2"/>
      <c r="C2" s="2"/>
      <c r="D2" s="2"/>
      <c r="E2" s="2"/>
      <c r="F2" s="2"/>
      <c r="G2" s="2"/>
      <c r="H2" s="2"/>
      <c r="I2" s="2"/>
      <c r="J2" s="2"/>
      <c r="K2" s="2"/>
      <c r="L2" s="2"/>
      <c r="M2" s="2"/>
      <c r="N2" s="2"/>
      <c r="O2" s="2"/>
    </row>
    <row r="3" spans="1:15" s="1" customFormat="1" ht="58.5" customHeight="1">
      <c r="A3" s="3" t="s">
        <v>1</v>
      </c>
      <c r="B3" s="3" t="s">
        <v>2</v>
      </c>
      <c r="C3" s="3" t="s">
        <v>3</v>
      </c>
      <c r="D3" s="3" t="s">
        <v>4</v>
      </c>
      <c r="E3" s="13" t="s">
        <v>5</v>
      </c>
      <c r="F3" s="14" t="s">
        <v>6</v>
      </c>
      <c r="G3" s="3" t="s">
        <v>7</v>
      </c>
      <c r="H3" s="15" t="s">
        <v>8</v>
      </c>
      <c r="I3" s="22" t="s">
        <v>9</v>
      </c>
      <c r="J3" s="3" t="s">
        <v>10</v>
      </c>
      <c r="K3" s="23" t="s">
        <v>11</v>
      </c>
      <c r="L3" s="24" t="s">
        <v>12</v>
      </c>
      <c r="M3" s="28" t="s">
        <v>13</v>
      </c>
      <c r="N3" s="28" t="s">
        <v>14</v>
      </c>
      <c r="O3" s="28" t="s">
        <v>15</v>
      </c>
    </row>
    <row r="4" spans="1:19" ht="49.5" customHeight="1">
      <c r="A4" s="4">
        <v>1</v>
      </c>
      <c r="B4" s="4" t="s">
        <v>16</v>
      </c>
      <c r="C4" s="5" t="s">
        <v>17</v>
      </c>
      <c r="D4" s="6" t="s">
        <v>18</v>
      </c>
      <c r="E4" s="16">
        <v>1190860</v>
      </c>
      <c r="F4" s="17" t="s">
        <v>19</v>
      </c>
      <c r="G4" s="4">
        <v>9275820.3</v>
      </c>
      <c r="H4" s="18">
        <v>1</v>
      </c>
      <c r="I4" s="4" t="s">
        <v>20</v>
      </c>
      <c r="J4" s="4">
        <v>8101374.4</v>
      </c>
      <c r="K4" s="4">
        <f>J4*0.05</f>
        <v>405068.72000000003</v>
      </c>
      <c r="L4" s="25">
        <f>K4*0.4</f>
        <v>162027.488</v>
      </c>
      <c r="M4" s="25">
        <f>L4*0.193</f>
        <v>31271.305184000004</v>
      </c>
      <c r="N4" s="25">
        <f>M4/10000</f>
        <v>3.1271305184000004</v>
      </c>
      <c r="O4" s="25">
        <v>3.1</v>
      </c>
      <c r="S4" s="30"/>
    </row>
    <row r="5" spans="1:19" ht="49.5" customHeight="1">
      <c r="A5" s="4">
        <v>2</v>
      </c>
      <c r="B5" s="4" t="s">
        <v>21</v>
      </c>
      <c r="C5" s="5" t="s">
        <v>22</v>
      </c>
      <c r="D5" s="6" t="s">
        <v>23</v>
      </c>
      <c r="E5" s="16">
        <v>1087583</v>
      </c>
      <c r="F5" s="17" t="s">
        <v>24</v>
      </c>
      <c r="G5" s="4">
        <v>7841858.5</v>
      </c>
      <c r="H5" s="18">
        <v>1</v>
      </c>
      <c r="I5" s="4" t="s">
        <v>20</v>
      </c>
      <c r="J5" s="4">
        <v>7028577.5</v>
      </c>
      <c r="K5" s="4">
        <f aca="true" t="shared" si="0" ref="K5:K19">J5*0.05</f>
        <v>351428.875</v>
      </c>
      <c r="L5" s="25">
        <f aca="true" t="shared" si="1" ref="L5:L19">K5*0.4</f>
        <v>140571.55000000002</v>
      </c>
      <c r="M5" s="25">
        <f aca="true" t="shared" si="2" ref="M5:M19">L5*0.193</f>
        <v>27130.309150000005</v>
      </c>
      <c r="N5" s="25">
        <f aca="true" t="shared" si="3" ref="N5:N19">M5/10000</f>
        <v>2.7130309150000005</v>
      </c>
      <c r="O5" s="25">
        <v>2.7</v>
      </c>
      <c r="Q5" s="30"/>
      <c r="S5" s="30"/>
    </row>
    <row r="6" spans="1:22" ht="49.5" customHeight="1">
      <c r="A6" s="4">
        <v>3</v>
      </c>
      <c r="B6" s="4" t="s">
        <v>25</v>
      </c>
      <c r="C6" s="5" t="s">
        <v>26</v>
      </c>
      <c r="D6" s="6" t="s">
        <v>27</v>
      </c>
      <c r="E6" s="16">
        <v>1192772</v>
      </c>
      <c r="F6" s="17" t="s">
        <v>19</v>
      </c>
      <c r="G6" s="4">
        <v>5534938.77</v>
      </c>
      <c r="H6" s="18">
        <v>1</v>
      </c>
      <c r="I6" s="4" t="s">
        <v>20</v>
      </c>
      <c r="J6" s="4">
        <v>4868991.83</v>
      </c>
      <c r="K6" s="4">
        <f t="shared" si="0"/>
        <v>243449.5915</v>
      </c>
      <c r="L6" s="25">
        <f t="shared" si="1"/>
        <v>97379.83660000001</v>
      </c>
      <c r="M6" s="25">
        <f t="shared" si="2"/>
        <v>18794.308463800004</v>
      </c>
      <c r="N6" s="25">
        <f t="shared" si="3"/>
        <v>1.8794308463800005</v>
      </c>
      <c r="O6" s="25">
        <v>1.9</v>
      </c>
      <c r="Q6" s="30"/>
      <c r="S6" s="30"/>
      <c r="V6" s="33"/>
    </row>
    <row r="7" spans="1:22" ht="49.5" customHeight="1">
      <c r="A7" s="4">
        <v>4</v>
      </c>
      <c r="B7" s="4" t="s">
        <v>28</v>
      </c>
      <c r="C7" s="5" t="s">
        <v>29</v>
      </c>
      <c r="D7" s="6" t="s">
        <v>18</v>
      </c>
      <c r="E7" s="16">
        <v>938461</v>
      </c>
      <c r="F7" s="17" t="s">
        <v>24</v>
      </c>
      <c r="G7" s="4">
        <v>4693570.3</v>
      </c>
      <c r="H7" s="18">
        <v>1</v>
      </c>
      <c r="I7" s="4" t="s">
        <v>20</v>
      </c>
      <c r="J7" s="4">
        <v>4276863.9</v>
      </c>
      <c r="K7" s="4">
        <f t="shared" si="0"/>
        <v>213843.19500000004</v>
      </c>
      <c r="L7" s="25">
        <f t="shared" si="1"/>
        <v>85537.27800000002</v>
      </c>
      <c r="M7" s="25">
        <f t="shared" si="2"/>
        <v>16508.694654000003</v>
      </c>
      <c r="N7" s="25">
        <f t="shared" si="3"/>
        <v>1.6508694654000002</v>
      </c>
      <c r="O7" s="25">
        <v>1.7</v>
      </c>
      <c r="Q7" s="30"/>
      <c r="S7" s="30"/>
      <c r="V7" s="34"/>
    </row>
    <row r="8" spans="1:22" ht="49.5" customHeight="1">
      <c r="A8" s="4">
        <v>5</v>
      </c>
      <c r="B8" s="4" t="s">
        <v>30</v>
      </c>
      <c r="C8" s="5" t="s">
        <v>31</v>
      </c>
      <c r="D8" s="6" t="s">
        <v>23</v>
      </c>
      <c r="E8" s="16">
        <v>1094786</v>
      </c>
      <c r="F8" s="17" t="s">
        <v>19</v>
      </c>
      <c r="G8" s="4">
        <v>2901367.6</v>
      </c>
      <c r="H8" s="18">
        <v>1</v>
      </c>
      <c r="I8" s="4" t="s">
        <v>20</v>
      </c>
      <c r="J8" s="4">
        <v>2589136.3</v>
      </c>
      <c r="K8" s="4">
        <f t="shared" si="0"/>
        <v>129456.815</v>
      </c>
      <c r="L8" s="25">
        <f t="shared" si="1"/>
        <v>51782.726</v>
      </c>
      <c r="M8" s="25">
        <f t="shared" si="2"/>
        <v>9994.066118</v>
      </c>
      <c r="N8" s="25">
        <f t="shared" si="3"/>
        <v>0.9994066118</v>
      </c>
      <c r="O8" s="25">
        <v>1</v>
      </c>
      <c r="Q8" s="30"/>
      <c r="S8" s="30"/>
      <c r="V8" s="34"/>
    </row>
    <row r="9" spans="1:22" ht="49.5" customHeight="1">
      <c r="A9" s="4">
        <v>6</v>
      </c>
      <c r="B9" s="4" t="s">
        <v>32</v>
      </c>
      <c r="C9" s="5" t="s">
        <v>33</v>
      </c>
      <c r="D9" s="6" t="s">
        <v>34</v>
      </c>
      <c r="E9" s="16">
        <v>1130138</v>
      </c>
      <c r="F9" s="17" t="s">
        <v>35</v>
      </c>
      <c r="G9" s="4">
        <v>2859376.2</v>
      </c>
      <c r="H9" s="18">
        <v>1</v>
      </c>
      <c r="I9" s="4" t="s">
        <v>20</v>
      </c>
      <c r="J9" s="4">
        <v>2672018.3</v>
      </c>
      <c r="K9" s="4">
        <f t="shared" si="0"/>
        <v>133600.915</v>
      </c>
      <c r="L9" s="25">
        <f t="shared" si="1"/>
        <v>53440.36600000001</v>
      </c>
      <c r="M9" s="25">
        <f t="shared" si="2"/>
        <v>10313.990638000001</v>
      </c>
      <c r="N9" s="25">
        <f t="shared" si="3"/>
        <v>1.0313990638000001</v>
      </c>
      <c r="O9" s="25">
        <v>1</v>
      </c>
      <c r="Q9" s="30"/>
      <c r="S9" s="30"/>
      <c r="V9" s="34"/>
    </row>
    <row r="10" spans="1:22" ht="49.5" customHeight="1">
      <c r="A10" s="4">
        <v>7</v>
      </c>
      <c r="B10" s="4" t="s">
        <v>36</v>
      </c>
      <c r="C10" s="5" t="s">
        <v>37</v>
      </c>
      <c r="D10" s="6" t="s">
        <v>38</v>
      </c>
      <c r="E10" s="16">
        <v>934800</v>
      </c>
      <c r="F10" s="17" t="s">
        <v>39</v>
      </c>
      <c r="G10" s="4">
        <v>2229690.4</v>
      </c>
      <c r="H10" s="18">
        <v>1</v>
      </c>
      <c r="I10" s="4" t="s">
        <v>20</v>
      </c>
      <c r="J10" s="4">
        <v>2033243.2</v>
      </c>
      <c r="K10" s="4">
        <f t="shared" si="0"/>
        <v>101662.16</v>
      </c>
      <c r="L10" s="25">
        <f t="shared" si="1"/>
        <v>40664.864</v>
      </c>
      <c r="M10" s="25">
        <f t="shared" si="2"/>
        <v>7848.318752</v>
      </c>
      <c r="N10" s="25">
        <f t="shared" si="3"/>
        <v>0.7848318752</v>
      </c>
      <c r="O10" s="25">
        <v>0.8</v>
      </c>
      <c r="Q10" s="30"/>
      <c r="S10" s="30"/>
      <c r="V10" s="34"/>
    </row>
    <row r="11" spans="1:22" ht="49.5" customHeight="1">
      <c r="A11" s="4">
        <v>8</v>
      </c>
      <c r="B11" s="4" t="s">
        <v>40</v>
      </c>
      <c r="C11" s="5" t="s">
        <v>41</v>
      </c>
      <c r="D11" s="6" t="s">
        <v>42</v>
      </c>
      <c r="E11" s="16">
        <v>957213</v>
      </c>
      <c r="F11" s="17" t="s">
        <v>43</v>
      </c>
      <c r="G11" s="4">
        <v>1763417.32</v>
      </c>
      <c r="H11" s="18">
        <v>1</v>
      </c>
      <c r="I11" s="4" t="s">
        <v>20</v>
      </c>
      <c r="J11" s="4">
        <v>1678385.52</v>
      </c>
      <c r="K11" s="4">
        <f t="shared" si="0"/>
        <v>83919.27600000001</v>
      </c>
      <c r="L11" s="25">
        <f t="shared" si="1"/>
        <v>33567.7104</v>
      </c>
      <c r="M11" s="25">
        <f t="shared" si="2"/>
        <v>6478.568107200001</v>
      </c>
      <c r="N11" s="25">
        <f t="shared" si="3"/>
        <v>0.6478568107200001</v>
      </c>
      <c r="O11" s="25">
        <v>0.6</v>
      </c>
      <c r="Q11" s="30"/>
      <c r="S11" s="30"/>
      <c r="V11" s="34"/>
    </row>
    <row r="12" spans="1:22" ht="49.5" customHeight="1">
      <c r="A12" s="4">
        <v>9</v>
      </c>
      <c r="B12" s="4" t="s">
        <v>44</v>
      </c>
      <c r="C12" s="5" t="s">
        <v>45</v>
      </c>
      <c r="D12" s="6" t="s">
        <v>46</v>
      </c>
      <c r="E12" s="16">
        <v>877832</v>
      </c>
      <c r="F12" s="17" t="s">
        <v>47</v>
      </c>
      <c r="G12" s="4">
        <v>1728337.38</v>
      </c>
      <c r="H12" s="18">
        <v>1</v>
      </c>
      <c r="I12" s="4" t="s">
        <v>20</v>
      </c>
      <c r="J12" s="4">
        <v>1596126.88</v>
      </c>
      <c r="K12" s="4">
        <f t="shared" si="0"/>
        <v>79806.344</v>
      </c>
      <c r="L12" s="25">
        <f t="shared" si="1"/>
        <v>31922.5376</v>
      </c>
      <c r="M12" s="25">
        <f t="shared" si="2"/>
        <v>6161.0497568</v>
      </c>
      <c r="N12" s="25">
        <f t="shared" si="3"/>
        <v>0.61610497568</v>
      </c>
      <c r="O12" s="25">
        <v>0.6</v>
      </c>
      <c r="Q12" s="30"/>
      <c r="S12" s="30"/>
      <c r="V12" s="34"/>
    </row>
    <row r="13" spans="1:22" ht="49.5" customHeight="1">
      <c r="A13" s="4">
        <v>10</v>
      </c>
      <c r="B13" s="4" t="s">
        <v>48</v>
      </c>
      <c r="C13" s="5" t="s">
        <v>49</v>
      </c>
      <c r="D13" s="6" t="s">
        <v>50</v>
      </c>
      <c r="E13" s="16">
        <v>741722</v>
      </c>
      <c r="F13" s="17" t="s">
        <v>47</v>
      </c>
      <c r="G13" s="4">
        <v>1661152.03</v>
      </c>
      <c r="H13" s="18">
        <v>1</v>
      </c>
      <c r="I13" s="4" t="s">
        <v>20</v>
      </c>
      <c r="J13" s="4">
        <v>1521824.7</v>
      </c>
      <c r="K13" s="4">
        <f t="shared" si="0"/>
        <v>76091.235</v>
      </c>
      <c r="L13" s="25">
        <f t="shared" si="1"/>
        <v>30436.494000000002</v>
      </c>
      <c r="M13" s="25">
        <f t="shared" si="2"/>
        <v>5874.243342000001</v>
      </c>
      <c r="N13" s="25">
        <f t="shared" si="3"/>
        <v>0.5874243342000001</v>
      </c>
      <c r="O13" s="25">
        <v>0.6</v>
      </c>
      <c r="Q13" s="30"/>
      <c r="S13" s="30"/>
      <c r="V13" s="34"/>
    </row>
    <row r="14" spans="1:22" ht="49.5" customHeight="1">
      <c r="A14" s="4">
        <v>11</v>
      </c>
      <c r="B14" s="4" t="s">
        <v>51</v>
      </c>
      <c r="C14" s="5" t="s">
        <v>52</v>
      </c>
      <c r="D14" s="6" t="s">
        <v>23</v>
      </c>
      <c r="E14" s="16">
        <v>828181</v>
      </c>
      <c r="F14" s="17" t="s">
        <v>53</v>
      </c>
      <c r="G14" s="4">
        <v>1520500.3</v>
      </c>
      <c r="H14" s="18">
        <v>1</v>
      </c>
      <c r="I14" s="4" t="s">
        <v>20</v>
      </c>
      <c r="J14" s="4">
        <v>1399414.9</v>
      </c>
      <c r="K14" s="4">
        <f t="shared" si="0"/>
        <v>69970.745</v>
      </c>
      <c r="L14" s="25">
        <f t="shared" si="1"/>
        <v>27988.298</v>
      </c>
      <c r="M14" s="25">
        <f t="shared" si="2"/>
        <v>5401.741514</v>
      </c>
      <c r="N14" s="25">
        <f t="shared" si="3"/>
        <v>0.5401741514</v>
      </c>
      <c r="O14" s="25">
        <v>0.5</v>
      </c>
      <c r="Q14" s="30"/>
      <c r="S14" s="30"/>
      <c r="V14" s="34"/>
    </row>
    <row r="15" spans="1:22" ht="49.5" customHeight="1">
      <c r="A15" s="4">
        <v>12</v>
      </c>
      <c r="B15" s="4" t="s">
        <v>54</v>
      </c>
      <c r="C15" s="5" t="s">
        <v>55</v>
      </c>
      <c r="D15" s="6" t="s">
        <v>34</v>
      </c>
      <c r="E15" s="16">
        <v>730270</v>
      </c>
      <c r="F15" s="17" t="s">
        <v>56</v>
      </c>
      <c r="G15" s="4">
        <v>1476658</v>
      </c>
      <c r="H15" s="18">
        <v>1</v>
      </c>
      <c r="I15" s="4" t="s">
        <v>20</v>
      </c>
      <c r="J15" s="4">
        <v>1406040</v>
      </c>
      <c r="K15" s="4">
        <f t="shared" si="0"/>
        <v>70302</v>
      </c>
      <c r="L15" s="25">
        <f t="shared" si="1"/>
        <v>28120.800000000003</v>
      </c>
      <c r="M15" s="25">
        <f t="shared" si="2"/>
        <v>5427.314400000001</v>
      </c>
      <c r="N15" s="25">
        <f t="shared" si="3"/>
        <v>0.5427314400000001</v>
      </c>
      <c r="O15" s="25">
        <v>0.5</v>
      </c>
      <c r="Q15" s="30"/>
      <c r="S15" s="30"/>
      <c r="V15" s="34"/>
    </row>
    <row r="16" spans="1:22" ht="49.5" customHeight="1">
      <c r="A16" s="4">
        <v>13</v>
      </c>
      <c r="B16" s="4" t="s">
        <v>57</v>
      </c>
      <c r="C16" s="5" t="s">
        <v>58</v>
      </c>
      <c r="D16" s="6" t="s">
        <v>38</v>
      </c>
      <c r="E16" s="16">
        <v>549905</v>
      </c>
      <c r="F16" s="17" t="s">
        <v>59</v>
      </c>
      <c r="G16" s="4">
        <v>1311682.1</v>
      </c>
      <c r="H16" s="18">
        <v>1</v>
      </c>
      <c r="I16" s="4" t="s">
        <v>20</v>
      </c>
      <c r="J16" s="4">
        <v>1261663</v>
      </c>
      <c r="K16" s="4">
        <f t="shared" si="0"/>
        <v>63083.15</v>
      </c>
      <c r="L16" s="25">
        <f t="shared" si="1"/>
        <v>25233.260000000002</v>
      </c>
      <c r="M16" s="25">
        <f t="shared" si="2"/>
        <v>4870.01918</v>
      </c>
      <c r="N16" s="25">
        <f t="shared" si="3"/>
        <v>0.48700191800000003</v>
      </c>
      <c r="O16" s="25">
        <v>0.5</v>
      </c>
      <c r="Q16" s="30"/>
      <c r="S16" s="30"/>
      <c r="V16" s="34"/>
    </row>
    <row r="17" spans="1:22" ht="49.5" customHeight="1">
      <c r="A17" s="4">
        <v>14</v>
      </c>
      <c r="B17" s="4" t="s">
        <v>60</v>
      </c>
      <c r="C17" s="5" t="s">
        <v>61</v>
      </c>
      <c r="D17" s="6" t="s">
        <v>62</v>
      </c>
      <c r="E17" s="16">
        <v>584387</v>
      </c>
      <c r="F17" s="17" t="s">
        <v>19</v>
      </c>
      <c r="G17" s="4">
        <v>1227710.9</v>
      </c>
      <c r="H17" s="18">
        <v>1</v>
      </c>
      <c r="I17" s="4" t="s">
        <v>20</v>
      </c>
      <c r="J17" s="4">
        <v>1122973</v>
      </c>
      <c r="K17" s="4">
        <f t="shared" si="0"/>
        <v>56148.65</v>
      </c>
      <c r="L17" s="25">
        <f t="shared" si="1"/>
        <v>22459.460000000003</v>
      </c>
      <c r="M17" s="25">
        <f t="shared" si="2"/>
        <v>4334.6757800000005</v>
      </c>
      <c r="N17" s="25">
        <f t="shared" si="3"/>
        <v>0.4334675780000001</v>
      </c>
      <c r="O17" s="25">
        <v>0.4</v>
      </c>
      <c r="Q17" s="30"/>
      <c r="S17" s="30"/>
      <c r="V17" s="34"/>
    </row>
    <row r="18" spans="1:22" ht="49.5" customHeight="1">
      <c r="A18" s="4">
        <v>15</v>
      </c>
      <c r="B18" s="4" t="s">
        <v>63</v>
      </c>
      <c r="C18" s="5" t="s">
        <v>64</v>
      </c>
      <c r="D18" s="6" t="s">
        <v>23</v>
      </c>
      <c r="E18" s="16">
        <v>704402</v>
      </c>
      <c r="F18" s="17" t="s">
        <v>19</v>
      </c>
      <c r="G18" s="4">
        <v>937826.9</v>
      </c>
      <c r="H18" s="18">
        <v>1</v>
      </c>
      <c r="I18" s="4" t="s">
        <v>20</v>
      </c>
      <c r="J18" s="4">
        <v>864960.7</v>
      </c>
      <c r="K18" s="4">
        <f t="shared" si="0"/>
        <v>43248.035</v>
      </c>
      <c r="L18" s="25">
        <f t="shared" si="1"/>
        <v>17299.214000000004</v>
      </c>
      <c r="M18" s="25">
        <f t="shared" si="2"/>
        <v>3338.748302000001</v>
      </c>
      <c r="N18" s="25">
        <f t="shared" si="3"/>
        <v>0.3338748302000001</v>
      </c>
      <c r="O18" s="25">
        <v>0.3</v>
      </c>
      <c r="Q18" s="30"/>
      <c r="S18" s="30"/>
      <c r="V18" s="34"/>
    </row>
    <row r="19" spans="1:22" ht="49.5" customHeight="1">
      <c r="A19" s="7">
        <v>16</v>
      </c>
      <c r="B19" s="7" t="s">
        <v>65</v>
      </c>
      <c r="C19" s="8" t="s">
        <v>66</v>
      </c>
      <c r="D19" s="9" t="s">
        <v>67</v>
      </c>
      <c r="E19" s="19">
        <v>630141</v>
      </c>
      <c r="F19" s="20" t="s">
        <v>43</v>
      </c>
      <c r="G19" s="7">
        <v>929988.7</v>
      </c>
      <c r="H19" s="21">
        <v>1</v>
      </c>
      <c r="I19" s="4" t="s">
        <v>20</v>
      </c>
      <c r="J19" s="7">
        <v>884348.6</v>
      </c>
      <c r="K19" s="7">
        <f t="shared" si="0"/>
        <v>44217.43</v>
      </c>
      <c r="L19" s="26">
        <f t="shared" si="1"/>
        <v>17686.972</v>
      </c>
      <c r="M19" s="26">
        <f t="shared" si="2"/>
        <v>3413.5855960000004</v>
      </c>
      <c r="N19" s="26">
        <f t="shared" si="3"/>
        <v>0.34135855960000006</v>
      </c>
      <c r="O19" s="26">
        <v>0.3</v>
      </c>
      <c r="Q19" s="30"/>
      <c r="S19" s="30"/>
      <c r="V19" s="34"/>
    </row>
    <row r="20" spans="1:22" ht="49.5" customHeight="1">
      <c r="A20" s="10" t="s">
        <v>68</v>
      </c>
      <c r="B20" s="11"/>
      <c r="C20" s="11"/>
      <c r="D20" s="11"/>
      <c r="E20" s="11"/>
      <c r="F20" s="11"/>
      <c r="G20" s="11"/>
      <c r="H20" s="11"/>
      <c r="I20" s="11"/>
      <c r="J20" s="11"/>
      <c r="K20" s="11"/>
      <c r="L20" s="11"/>
      <c r="M20" s="11"/>
      <c r="N20" s="11"/>
      <c r="O20" s="29">
        <f>SUM(O4:O19)</f>
        <v>16.5</v>
      </c>
      <c r="Q20" s="30"/>
      <c r="S20" s="31"/>
      <c r="V20" s="34"/>
    </row>
    <row r="21" spans="17:22" ht="12.75">
      <c r="Q21" s="32"/>
      <c r="V21" s="34"/>
    </row>
    <row r="22" ht="12.75">
      <c r="V22" s="34"/>
    </row>
    <row r="23" ht="12.75">
      <c r="V23" s="34"/>
    </row>
    <row r="24" spans="2:20" ht="24">
      <c r="B24" s="12"/>
      <c r="C24" s="12"/>
      <c r="D24" s="12"/>
      <c r="E24" s="12"/>
      <c r="F24" s="12"/>
      <c r="G24" s="12"/>
      <c r="H24" s="12"/>
      <c r="I24" s="12"/>
      <c r="J24" s="12"/>
      <c r="K24" s="12"/>
      <c r="L24" s="12"/>
      <c r="M24" s="12"/>
      <c r="N24" s="12"/>
      <c r="O24" s="12"/>
      <c r="P24" s="12"/>
      <c r="Q24" s="12"/>
      <c r="R24" s="12"/>
      <c r="S24" s="12"/>
      <c r="T24" s="12"/>
    </row>
  </sheetData>
  <sheetProtection/>
  <mergeCells count="3">
    <mergeCell ref="A20:N20"/>
    <mergeCell ref="B24:T24"/>
    <mergeCell ref="A1:O2"/>
  </mergeCells>
  <printOptions/>
  <pageMargins left="1.1805555555555556" right="0.7513888888888889" top="1.1965277777777779" bottom="1" header="0.5" footer="0.5"/>
  <pageSetup fitToHeight="1" fitToWidth="1" horizontalDpi="300" verticalDpi="300" orientation="landscape" scale="4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uos</cp:lastModifiedBy>
  <dcterms:created xsi:type="dcterms:W3CDTF">2023-08-16T10:13:19Z</dcterms:created>
  <dcterms:modified xsi:type="dcterms:W3CDTF">2023-08-29T16:59:31Z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
    <vt:lpwstr>47B8D238B9904F098328751833F0A687_13</vt:lpwstr>
  </property>
  <property fmtid="{D5CDD505-2E9C-101B-9397-08002B2CF9AE}" pid="3" name="KSOProductBuildV">
    <vt:lpwstr>2052-11.8.2.9695</vt:lpwstr>
  </property>
  <property fmtid="{D5CDD505-2E9C-101B-9397-08002B2CF9AE}" pid="4" name="퀀_generated_2.-2147483648">
    <vt:i4>2052</vt:i4>
  </property>
</Properties>
</file>